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<sst xmlns="http://schemas.openxmlformats.org/spreadsheetml/2006/main" count="89" uniqueCount="78">
  <si>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</si>
  <si>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</si>
  <si>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</si>
  <si>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</si>
  <si>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</si>
  <si>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</si>
  <si>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</si>
  <si>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</si>
  <si>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</si>
  <si>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</si>
  <si>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</si>
  <si>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</si>
  <si>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</si>
  <si>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</si>
  <si>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</si>
  <si>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</si>
  <si>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</si>
  <si>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</si>
  <si>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</si>
  <si>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Relevés du poste climatique de Besse sur Issole (018-83)</t>
  </si>
  <si>
    <t>Tn &lt;= 0</t>
  </si>
  <si>
    <t>Tn &lt;= -5</t>
  </si>
  <si>
    <t>Tn &lt; = -10</t>
  </si>
  <si>
    <t>Tx &lt;= 0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</si>
  <si>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</si>
  <si>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</si>
  <si>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</si>
  <si>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</si>
  <si>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</si>
  <si>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</si>
  <si>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</si>
  <si>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</si>
  <si>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</si>
  <si>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</si>
  <si>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</si>
  <si>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</si>
  <si>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</si>
  <si>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</si>
  <si>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</si>
  <si>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</si>
  <si>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</si>
  <si>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Tx &lt;= 7</t>
  </si>
  <si>
    <t>Tx &lt;= 10</t>
  </si>
  <si>
    <t>Tx &gt;= 15</t>
  </si>
  <si>
    <t>Grêle</t>
  </si>
  <si>
    <t>Neige</t>
  </si>
  <si>
    <t>Grésil</t>
  </si>
  <si>
    <t>Brume</t>
  </si>
  <si>
    <t>Ciel 8/8, brouillard (visi 500 m) en début de matinée, 6/8 à 8/8 voilé dans l'AM</t>
  </si>
  <si>
    <t>Ciel 0/8 à entre 0/8 et 1/8, vent d'W à NW modéré (55 km/h)</t>
  </si>
  <si>
    <t>Ciel 0/8 à entre 0/8 et 3/8 voilé, vent d'W à WNW fort dans la nuit (71 km/h) et dans l'AM</t>
  </si>
  <si>
    <t>Ciel de 0/8 le matin à 6/8 en fin d'AM</t>
  </si>
  <si>
    <t>Ciel 0/8 à entre 0/8 et 1/8</t>
  </si>
  <si>
    <t>Ciel de 7/8 le matin à 1/8 dans l'AM, vent d'WSW à WNW modéré en soirée (45 km/h)</t>
  </si>
  <si>
    <t>Ciel 0/8 à 6/8</t>
  </si>
  <si>
    <t>Ciel entre 3/8 et 0/8 vent de S à SW modéré (37 km/h)</t>
  </si>
  <si>
    <t>Ciel 8/8 le matin à 6/8 en fin d'AM</t>
  </si>
  <si>
    <t>Ciel 8/8 quelques gouttes à 0/8 en début de soirée, vent fort d'WSW à WNW en fin d'AM (66 km/h)</t>
  </si>
  <si>
    <t>Ciel de 0/8 à entre 0/8 et 1/8, vent d'W à NW fort (71 km/h)</t>
  </si>
  <si>
    <t>Ciel 8/8 en début de matinée à 0/8 dans l'AM, vent fort d'W à NW (69 km/h)</t>
  </si>
  <si>
    <t>Ciel entre 0/8 et 1/8, à 0/8, vent modéré d'W à NW (50 km/h)</t>
  </si>
  <si>
    <t>Ciel entre 0/8 et 5/8 voilé</t>
  </si>
  <si>
    <t>Ciel 8/8 brouillard (visi 300 m) au lever du jour, averse faible dans l'AM, pluie faible et orage faible dans la nuit suivante (après 0h TU)</t>
  </si>
  <si>
    <t>Ciel entre 0/8 et 1/8 le matin à 8/8 voilé en fin d'AM, vent d'W à NW modéré (47 km/h)</t>
  </si>
  <si>
    <t>Ciel de 0/8 à 6/8</t>
  </si>
  <si>
    <t>Ciel 0/8 à 6/8, qq rares gouttes en fin d'AM</t>
  </si>
  <si>
    <t>Ciel 0/8 à 5/8 voilé, vent de SSW à SW modéré (37 km/h)</t>
  </si>
  <si>
    <t>Ciel entre 1/8 voilé et 7/8 avec Cb dans l'AM</t>
  </si>
  <si>
    <t>Entre 7/8 et 8/8 au lever, 3/8 à 0/8 dans l'AM</t>
  </si>
  <si>
    <t>Ciel 0/8 le matin à 3/8 dans l'AM, orage faible au NW à 16h TU,  vent de S à SW modéré (39 km/h)</t>
  </si>
  <si>
    <t>Ciel 0/8 le matin à 7/8 voilé en fin d'AM</t>
  </si>
  <si>
    <t>Ciel de 1/8 à 6/8 voilé, vent d'E à ENE modéré (39 km/h)</t>
  </si>
  <si>
    <t>Ciel 8/8 le matin avec faibles averses entre 8h et 11h TU, 0/8 en fin d'AM</t>
  </si>
  <si>
    <t>Ciel de 0/8 le matin à 8/8 dans l'AM avec plusieurs orages faibles à modérés aux alentours (surtout à l'W/WNW), quelques gouttes ici, un orage faible au NE en soirée</t>
  </si>
  <si>
    <t>Ciel 7/8 à 8/8, pluie faible dans l'AM</t>
  </si>
  <si>
    <t>Ciel 0/8 à 3/8, vent d'W à NW modéré (48 km/h)</t>
  </si>
  <si>
    <t>Ciel entre 1/8 et 6/8, vent d'W à NW modéré dansdans la nuit précédente (47 km/h)</t>
  </si>
  <si>
    <t xml:space="preserve">Ciel 0/8 le matin à 8/8 dans l'AM avec orages violents passant plus à l'intérieur à partir de 12h45 TU, pluie faible ici, orage modéré proche au SE à 15h40 TU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</si>
</sst>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  <numFmt numFmtId="174" formatCode="0.000"/>
  </numFmts>
  <fonts count="13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5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7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2" fillId="2" borderId="13" xfId="0" applyFont="1" applyFill="1" applyBorder="1" applyAlignment="1">
      <alignment horizontal="center" vertical="center" textRotation="180"/>
    </xf>
    <xf numFmtId="0" fontId="2" fillId="2" borderId="2" xfId="0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17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76"/>
  <sheetViews>
    <sheetView showGridLines="0" tabSelected="1" zoomScale="90" zoomScaleNormal="90" zoomScaleSheetLayoutView="75" workbookViewId="0" topLeftCell="A32">
      <selection activeCell="E36" sqref="E36"/>
    </sheetView>
  </sheetViews>
  <sheetFormatPr defaultColWidth="12" defaultRowHeight="12"/>
  <cols>
    <col min="1" max="1" width="12.6601562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2" style="0" customWidth="1"/>
  </cols>
  <sheetData>
    <row r="1" spans="1:12" ht="33" customHeight="1">
      <c r="A1" s="40" t="s">
        <v>19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</row>
    <row r="3" spans="1:12" ht="36" customHeight="1" thickBot="1">
      <c r="A3" s="43" t="str">
        <f>"Avril 2006"</f>
        <v>Avril 2006</v>
      </c>
      <c r="B3" s="44"/>
      <c r="C3" s="44"/>
      <c r="D3" s="44"/>
      <c r="E3" s="44"/>
      <c r="F3" s="44"/>
      <c r="G3" s="44"/>
      <c r="H3" s="44"/>
      <c r="I3" s="42"/>
      <c r="J3" s="42"/>
      <c r="K3" s="42"/>
      <c r="L3" s="42"/>
    </row>
    <row r="4" spans="1:12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45" t="s">
        <v>3</v>
      </c>
      <c r="G4" s="46"/>
      <c r="H4" s="46"/>
      <c r="I4" s="42"/>
      <c r="J4" s="42"/>
      <c r="K4" s="42"/>
      <c r="L4" s="42"/>
    </row>
    <row r="5" spans="1:12" ht="54.75" customHeight="1" thickBot="1">
      <c r="A5" s="15"/>
      <c r="B5" s="15"/>
      <c r="C5" s="15"/>
      <c r="D5" s="15"/>
      <c r="E5" s="15"/>
      <c r="F5" s="39" t="s">
        <v>10</v>
      </c>
      <c r="G5" s="39" t="s">
        <v>11</v>
      </c>
      <c r="H5" s="39" t="s">
        <v>47</v>
      </c>
      <c r="I5" s="39" t="s">
        <v>45</v>
      </c>
      <c r="J5" s="39" t="s">
        <v>44</v>
      </c>
      <c r="K5" s="39" t="s">
        <v>46</v>
      </c>
      <c r="L5" s="18"/>
    </row>
    <row r="6" spans="1:12" ht="39.75" customHeight="1" thickBot="1">
      <c r="A6" s="19">
        <v>38808</v>
      </c>
      <c r="B6" s="21">
        <v>7.2</v>
      </c>
      <c r="C6" s="21">
        <v>18.6</v>
      </c>
      <c r="D6" s="24">
        <f aca="true" t="shared" si="0" ref="D6:D35">AVERAGE(B6:C6)</f>
        <v>12.9</v>
      </c>
      <c r="E6" s="20">
        <v>0.3</v>
      </c>
      <c r="F6" s="28"/>
      <c r="G6" s="28">
        <v>1</v>
      </c>
      <c r="H6" s="28"/>
      <c r="I6" s="28"/>
      <c r="J6" s="28"/>
      <c r="K6" s="28"/>
      <c r="L6" s="27" t="s">
        <v>48</v>
      </c>
    </row>
    <row r="7" spans="1:12" ht="39.75" customHeight="1" thickBot="1">
      <c r="A7" s="19">
        <v>38809</v>
      </c>
      <c r="B7" s="21">
        <v>6.7</v>
      </c>
      <c r="C7" s="21">
        <v>23.5</v>
      </c>
      <c r="D7" s="24">
        <f t="shared" si="0"/>
        <v>15.1</v>
      </c>
      <c r="E7" s="20"/>
      <c r="F7" s="28"/>
      <c r="G7" s="28"/>
      <c r="H7" s="28"/>
      <c r="I7" s="28"/>
      <c r="J7" s="28"/>
      <c r="K7" s="28"/>
      <c r="L7" s="27" t="s">
        <v>49</v>
      </c>
    </row>
    <row r="8" spans="1:12" ht="39.75" customHeight="1" thickBot="1">
      <c r="A8" s="19">
        <v>38810</v>
      </c>
      <c r="B8" s="21">
        <v>12</v>
      </c>
      <c r="C8" s="21">
        <v>21.1</v>
      </c>
      <c r="D8" s="24">
        <f t="shared" si="0"/>
        <v>16.55</v>
      </c>
      <c r="E8" s="20"/>
      <c r="F8" s="28"/>
      <c r="G8" s="28"/>
      <c r="H8" s="28"/>
      <c r="I8" s="28"/>
      <c r="J8" s="28"/>
      <c r="K8" s="28"/>
      <c r="L8" s="27" t="s">
        <v>50</v>
      </c>
    </row>
    <row r="9" spans="1:12" ht="39.75" customHeight="1" thickBot="1">
      <c r="A9" s="19">
        <v>38811</v>
      </c>
      <c r="B9" s="21">
        <v>2.6</v>
      </c>
      <c r="C9" s="21">
        <v>19.7</v>
      </c>
      <c r="D9" s="24">
        <f t="shared" si="0"/>
        <v>11.15</v>
      </c>
      <c r="E9" s="20"/>
      <c r="F9" s="28"/>
      <c r="G9" s="28"/>
      <c r="H9" s="28"/>
      <c r="I9" s="28"/>
      <c r="J9" s="28"/>
      <c r="K9" s="28"/>
      <c r="L9" s="27" t="s">
        <v>51</v>
      </c>
    </row>
    <row r="10" spans="1:12" ht="39.75" customHeight="1" thickBot="1">
      <c r="A10" s="19">
        <v>38812</v>
      </c>
      <c r="B10" s="21">
        <v>5.9</v>
      </c>
      <c r="C10" s="21">
        <v>19.7</v>
      </c>
      <c r="D10" s="24">
        <f t="shared" si="0"/>
        <v>12.8</v>
      </c>
      <c r="E10" s="20">
        <v>0.1</v>
      </c>
      <c r="F10" s="28"/>
      <c r="G10" s="28"/>
      <c r="H10" s="28"/>
      <c r="I10" s="28"/>
      <c r="J10" s="28"/>
      <c r="K10" s="28"/>
      <c r="L10" s="27" t="s">
        <v>53</v>
      </c>
    </row>
    <row r="11" spans="1:12" ht="39.75" customHeight="1" thickBot="1">
      <c r="A11" s="19">
        <v>38813</v>
      </c>
      <c r="B11" s="21">
        <v>5.1</v>
      </c>
      <c r="C11" s="21">
        <v>21</v>
      </c>
      <c r="D11" s="24">
        <f t="shared" si="0"/>
        <v>13.05</v>
      </c>
      <c r="E11" s="20">
        <v>0.2</v>
      </c>
      <c r="F11" s="28"/>
      <c r="G11" s="28"/>
      <c r="H11" s="28"/>
      <c r="I11" s="28"/>
      <c r="J11" s="28"/>
      <c r="K11" s="28"/>
      <c r="L11" s="27" t="s">
        <v>52</v>
      </c>
    </row>
    <row r="12" spans="1:12" ht="39.75" customHeight="1" thickBot="1">
      <c r="A12" s="19">
        <v>38814</v>
      </c>
      <c r="B12" s="21">
        <v>1.3</v>
      </c>
      <c r="C12" s="21">
        <v>18.3</v>
      </c>
      <c r="D12" s="24">
        <f t="shared" si="0"/>
        <v>9.8</v>
      </c>
      <c r="E12" s="20">
        <v>0.2</v>
      </c>
      <c r="F12" s="28"/>
      <c r="G12" s="28"/>
      <c r="H12" s="28"/>
      <c r="I12" s="28"/>
      <c r="J12" s="28"/>
      <c r="K12" s="28"/>
      <c r="L12" s="27" t="s">
        <v>54</v>
      </c>
    </row>
    <row r="13" spans="1:12" ht="39.75" customHeight="1" thickBot="1">
      <c r="A13" s="19">
        <v>38815</v>
      </c>
      <c r="B13" s="21">
        <v>1.4</v>
      </c>
      <c r="C13" s="21">
        <v>18.6</v>
      </c>
      <c r="D13" s="24">
        <f t="shared" si="0"/>
        <v>10</v>
      </c>
      <c r="E13" s="20">
        <v>0.1</v>
      </c>
      <c r="F13" s="28"/>
      <c r="G13" s="28"/>
      <c r="H13" s="28"/>
      <c r="I13" s="28"/>
      <c r="J13" s="28"/>
      <c r="K13" s="28"/>
      <c r="L13" s="27" t="s">
        <v>55</v>
      </c>
    </row>
    <row r="14" spans="1:12" ht="39.75" customHeight="1" thickBot="1">
      <c r="A14" s="19">
        <v>38816</v>
      </c>
      <c r="B14" s="21">
        <v>7.5</v>
      </c>
      <c r="C14" s="21">
        <v>16.2</v>
      </c>
      <c r="D14" s="24">
        <f t="shared" si="0"/>
        <v>11.85</v>
      </c>
      <c r="E14" s="20">
        <v>0.1</v>
      </c>
      <c r="F14" s="28"/>
      <c r="G14" s="28"/>
      <c r="H14" s="28"/>
      <c r="I14" s="28"/>
      <c r="J14" s="28"/>
      <c r="K14" s="28"/>
      <c r="L14" s="27" t="s">
        <v>56</v>
      </c>
    </row>
    <row r="15" spans="1:12" ht="39.75" customHeight="1" thickBot="1">
      <c r="A15" s="19">
        <v>38817</v>
      </c>
      <c r="B15" s="21">
        <v>6.4</v>
      </c>
      <c r="C15" s="21">
        <v>16.6</v>
      </c>
      <c r="D15" s="24">
        <f t="shared" si="0"/>
        <v>11.5</v>
      </c>
      <c r="E15" s="20"/>
      <c r="F15" s="28"/>
      <c r="G15" s="28"/>
      <c r="H15" s="28"/>
      <c r="I15" s="28"/>
      <c r="J15" s="28"/>
      <c r="K15" s="28"/>
      <c r="L15" s="27" t="s">
        <v>57</v>
      </c>
    </row>
    <row r="16" spans="1:12" ht="39.75" customHeight="1" thickBot="1">
      <c r="A16" s="19">
        <v>38818</v>
      </c>
      <c r="B16" s="21">
        <v>5</v>
      </c>
      <c r="C16" s="21">
        <v>16.2</v>
      </c>
      <c r="D16" s="24">
        <f t="shared" si="0"/>
        <v>10.6</v>
      </c>
      <c r="E16" s="20"/>
      <c r="F16" s="28"/>
      <c r="G16" s="28"/>
      <c r="H16" s="28"/>
      <c r="I16" s="28"/>
      <c r="J16" s="28"/>
      <c r="K16" s="28"/>
      <c r="L16" s="27" t="s">
        <v>58</v>
      </c>
    </row>
    <row r="17" spans="1:12" ht="39.75" customHeight="1" thickBot="1">
      <c r="A17" s="19">
        <v>38819</v>
      </c>
      <c r="B17" s="21">
        <v>5.4</v>
      </c>
      <c r="C17" s="21">
        <v>20.1</v>
      </c>
      <c r="D17" s="24">
        <f t="shared" si="0"/>
        <v>12.75</v>
      </c>
      <c r="E17" s="20"/>
      <c r="F17" s="28"/>
      <c r="G17" s="28"/>
      <c r="H17" s="28"/>
      <c r="I17" s="28"/>
      <c r="J17" s="28"/>
      <c r="K17" s="28"/>
      <c r="L17" s="27" t="s">
        <v>59</v>
      </c>
    </row>
    <row r="18" spans="1:12" ht="39.75" customHeight="1" thickBot="1">
      <c r="A18" s="19">
        <v>38820</v>
      </c>
      <c r="B18" s="21">
        <v>6.6</v>
      </c>
      <c r="C18" s="21">
        <v>22.6</v>
      </c>
      <c r="D18" s="24">
        <f t="shared" si="0"/>
        <v>14.600000000000001</v>
      </c>
      <c r="E18" s="20"/>
      <c r="F18" s="28"/>
      <c r="G18" s="28"/>
      <c r="H18" s="28"/>
      <c r="I18" s="28"/>
      <c r="J18" s="28"/>
      <c r="K18" s="28"/>
      <c r="L18" s="27" t="s">
        <v>60</v>
      </c>
    </row>
    <row r="19" spans="1:12" ht="39.75" customHeight="1" thickBot="1">
      <c r="A19" s="19">
        <v>38821</v>
      </c>
      <c r="B19" s="21">
        <v>5.1</v>
      </c>
      <c r="C19" s="21">
        <v>21.6</v>
      </c>
      <c r="D19" s="24">
        <f t="shared" si="0"/>
        <v>13.350000000000001</v>
      </c>
      <c r="E19" s="20">
        <v>0.1</v>
      </c>
      <c r="F19" s="28"/>
      <c r="G19" s="28"/>
      <c r="H19" s="28"/>
      <c r="I19" s="28"/>
      <c r="J19" s="28"/>
      <c r="K19" s="28"/>
      <c r="L19" s="27" t="s">
        <v>61</v>
      </c>
    </row>
    <row r="20" spans="1:12" ht="39.75" customHeight="1" thickBot="1">
      <c r="A20" s="19">
        <v>38822</v>
      </c>
      <c r="B20" s="21">
        <v>5.1</v>
      </c>
      <c r="C20" s="21">
        <v>15.6</v>
      </c>
      <c r="D20" s="24">
        <f t="shared" si="0"/>
        <v>10.35</v>
      </c>
      <c r="E20" s="20">
        <v>1.2</v>
      </c>
      <c r="F20" s="28"/>
      <c r="G20" s="28">
        <v>1</v>
      </c>
      <c r="H20" s="28"/>
      <c r="I20" s="28"/>
      <c r="J20" s="28"/>
      <c r="K20" s="28"/>
      <c r="L20" s="27" t="s">
        <v>62</v>
      </c>
    </row>
    <row r="21" spans="1:12" ht="39.75" customHeight="1" thickBot="1">
      <c r="A21" s="19">
        <v>38823</v>
      </c>
      <c r="B21" s="21">
        <v>7.7</v>
      </c>
      <c r="C21" s="21">
        <v>24.2</v>
      </c>
      <c r="D21" s="24">
        <f t="shared" si="0"/>
        <v>15.95</v>
      </c>
      <c r="E21" s="20"/>
      <c r="F21" s="28">
        <v>1</v>
      </c>
      <c r="G21" s="28"/>
      <c r="H21" s="28"/>
      <c r="I21" s="28"/>
      <c r="J21" s="28"/>
      <c r="K21" s="28"/>
      <c r="L21" s="27" t="s">
        <v>63</v>
      </c>
    </row>
    <row r="22" spans="1:12" ht="39.75" customHeight="1" thickBot="1">
      <c r="A22" s="19">
        <v>38824</v>
      </c>
      <c r="B22" s="21">
        <v>7</v>
      </c>
      <c r="C22" s="21">
        <v>21.6</v>
      </c>
      <c r="D22" s="24">
        <f t="shared" si="0"/>
        <v>14.3</v>
      </c>
      <c r="E22" s="20">
        <v>0.2</v>
      </c>
      <c r="F22" s="28"/>
      <c r="G22" s="28"/>
      <c r="H22" s="28"/>
      <c r="I22" s="28"/>
      <c r="J22" s="28"/>
      <c r="K22" s="28"/>
      <c r="L22" s="27" t="s">
        <v>64</v>
      </c>
    </row>
    <row r="23" spans="1:12" ht="39.75" customHeight="1" thickBot="1">
      <c r="A23" s="19">
        <v>38825</v>
      </c>
      <c r="B23" s="21">
        <v>6.5</v>
      </c>
      <c r="C23" s="21">
        <v>24.5</v>
      </c>
      <c r="D23" s="24">
        <f t="shared" si="0"/>
        <v>15.5</v>
      </c>
      <c r="E23" s="20"/>
      <c r="F23" s="28"/>
      <c r="G23" s="28"/>
      <c r="H23" s="28"/>
      <c r="I23" s="28"/>
      <c r="J23" s="28"/>
      <c r="K23" s="28"/>
      <c r="L23" s="27" t="s">
        <v>65</v>
      </c>
    </row>
    <row r="24" spans="1:12" ht="39.75" customHeight="1" thickBot="1">
      <c r="A24" s="19">
        <v>38826</v>
      </c>
      <c r="B24" s="21">
        <v>5</v>
      </c>
      <c r="C24" s="21">
        <v>23</v>
      </c>
      <c r="D24" s="24">
        <f t="shared" si="0"/>
        <v>14</v>
      </c>
      <c r="E24" s="20"/>
      <c r="F24" s="28"/>
      <c r="G24" s="28"/>
      <c r="H24" s="28"/>
      <c r="I24" s="28"/>
      <c r="J24" s="28"/>
      <c r="K24" s="28"/>
      <c r="L24" s="27" t="s">
        <v>66</v>
      </c>
    </row>
    <row r="25" spans="1:12" ht="39.75" customHeight="1" thickBot="1">
      <c r="A25" s="19">
        <v>38827</v>
      </c>
      <c r="B25" s="21">
        <v>6.1</v>
      </c>
      <c r="C25" s="21">
        <v>21.5</v>
      </c>
      <c r="D25" s="24">
        <f t="shared" si="0"/>
        <v>13.8</v>
      </c>
      <c r="E25" s="20">
        <v>0.1</v>
      </c>
      <c r="F25" s="28"/>
      <c r="G25" s="28"/>
      <c r="H25" s="28"/>
      <c r="I25" s="28"/>
      <c r="J25" s="28"/>
      <c r="K25" s="28"/>
      <c r="L25" s="27" t="s">
        <v>67</v>
      </c>
    </row>
    <row r="26" spans="1:12" ht="39.75" customHeight="1" thickBot="1">
      <c r="A26" s="19">
        <v>38828</v>
      </c>
      <c r="B26" s="21">
        <v>7.9</v>
      </c>
      <c r="C26" s="21">
        <v>20.7</v>
      </c>
      <c r="D26" s="24">
        <f t="shared" si="0"/>
        <v>14.3</v>
      </c>
      <c r="E26" s="20">
        <v>0.2</v>
      </c>
      <c r="F26" s="28"/>
      <c r="G26" s="28"/>
      <c r="H26" s="28"/>
      <c r="I26" s="28"/>
      <c r="J26" s="28"/>
      <c r="K26" s="28"/>
      <c r="L26" s="27" t="s">
        <v>68</v>
      </c>
    </row>
    <row r="27" spans="1:12" ht="39.75" customHeight="1" thickBot="1">
      <c r="A27" s="19">
        <v>38829</v>
      </c>
      <c r="B27" s="21">
        <v>2.9</v>
      </c>
      <c r="C27" s="21">
        <v>23.3</v>
      </c>
      <c r="D27" s="24">
        <f t="shared" si="0"/>
        <v>13.1</v>
      </c>
      <c r="E27" s="20"/>
      <c r="F27" s="28">
        <v>1</v>
      </c>
      <c r="G27" s="28"/>
      <c r="H27" s="28"/>
      <c r="I27" s="28"/>
      <c r="J27" s="28"/>
      <c r="K27" s="28"/>
      <c r="L27" s="27" t="s">
        <v>69</v>
      </c>
    </row>
    <row r="28" spans="1:12" ht="37.5" customHeight="1" thickBot="1">
      <c r="A28" s="19">
        <v>38830</v>
      </c>
      <c r="B28" s="21">
        <v>9.5</v>
      </c>
      <c r="C28" s="21">
        <v>24.6</v>
      </c>
      <c r="D28" s="24">
        <f t="shared" si="0"/>
        <v>17.05</v>
      </c>
      <c r="E28" s="20">
        <v>0.1</v>
      </c>
      <c r="F28" s="28"/>
      <c r="G28" s="28"/>
      <c r="H28" s="28"/>
      <c r="I28" s="28"/>
      <c r="J28" s="28"/>
      <c r="K28" s="28"/>
      <c r="L28" s="27" t="s">
        <v>70</v>
      </c>
    </row>
    <row r="29" spans="1:12" ht="39.75" customHeight="1" thickBot="1">
      <c r="A29" s="19">
        <v>38831</v>
      </c>
      <c r="B29" s="21">
        <v>6</v>
      </c>
      <c r="C29" s="21">
        <v>23.1</v>
      </c>
      <c r="D29" s="24">
        <f t="shared" si="0"/>
        <v>14.55</v>
      </c>
      <c r="E29" s="20"/>
      <c r="F29" s="28"/>
      <c r="G29" s="28"/>
      <c r="H29" s="28"/>
      <c r="I29" s="28"/>
      <c r="J29" s="28"/>
      <c r="K29" s="28"/>
      <c r="L29" s="27" t="s">
        <v>71</v>
      </c>
    </row>
    <row r="30" spans="1:12" ht="39.75" customHeight="1" thickBot="1">
      <c r="A30" s="19">
        <v>38832</v>
      </c>
      <c r="B30" s="21">
        <v>7.4</v>
      </c>
      <c r="C30" s="21">
        <v>24.1</v>
      </c>
      <c r="D30" s="24">
        <f t="shared" si="0"/>
        <v>15.75</v>
      </c>
      <c r="E30" s="20">
        <v>0.4</v>
      </c>
      <c r="F30" s="28"/>
      <c r="G30" s="28"/>
      <c r="H30" s="28"/>
      <c r="I30" s="28"/>
      <c r="J30" s="28"/>
      <c r="K30" s="28"/>
      <c r="L30" s="27" t="s">
        <v>72</v>
      </c>
    </row>
    <row r="31" spans="1:12" ht="27.75" customHeight="1" thickBot="1">
      <c r="A31" s="19">
        <v>38833</v>
      </c>
      <c r="B31" s="21">
        <v>6.6</v>
      </c>
      <c r="C31" s="21">
        <v>23.7</v>
      </c>
      <c r="D31" s="24">
        <f t="shared" si="0"/>
        <v>15.149999999999999</v>
      </c>
      <c r="E31" s="20">
        <v>0.1</v>
      </c>
      <c r="F31" s="28">
        <v>1</v>
      </c>
      <c r="G31" s="28"/>
      <c r="H31" s="28"/>
      <c r="I31" s="28"/>
      <c r="J31" s="28"/>
      <c r="K31" s="28"/>
      <c r="L31" s="27" t="s">
        <v>73</v>
      </c>
    </row>
    <row r="32" spans="1:12" ht="39.75" customHeight="1" thickBot="1">
      <c r="A32" s="19">
        <v>38834</v>
      </c>
      <c r="B32" s="21">
        <v>7.8</v>
      </c>
      <c r="C32" s="21">
        <v>21.3</v>
      </c>
      <c r="D32" s="24">
        <f t="shared" si="0"/>
        <v>14.55</v>
      </c>
      <c r="E32" s="20">
        <v>3.8</v>
      </c>
      <c r="F32" s="28"/>
      <c r="G32" s="28"/>
      <c r="H32" s="28"/>
      <c r="I32" s="28"/>
      <c r="J32" s="28"/>
      <c r="K32" s="28"/>
      <c r="L32" s="27" t="s">
        <v>74</v>
      </c>
    </row>
    <row r="33" spans="1:12" ht="39.75" customHeight="1" thickBot="1">
      <c r="A33" s="19">
        <v>38835</v>
      </c>
      <c r="B33" s="21">
        <v>8.9</v>
      </c>
      <c r="C33" s="21">
        <v>22.8</v>
      </c>
      <c r="D33" s="24">
        <f t="shared" si="0"/>
        <v>15.850000000000001</v>
      </c>
      <c r="E33" s="20">
        <v>6.9</v>
      </c>
      <c r="F33" s="28">
        <v>1</v>
      </c>
      <c r="G33" s="28"/>
      <c r="H33" s="28"/>
      <c r="I33" s="28"/>
      <c r="J33" s="28"/>
      <c r="K33" s="28"/>
      <c r="L33" s="27" t="s">
        <v>77</v>
      </c>
    </row>
    <row r="34" spans="1:12" ht="33.75" customHeight="1" thickBot="1">
      <c r="A34" s="19">
        <v>38836</v>
      </c>
      <c r="B34" s="21">
        <v>9.4</v>
      </c>
      <c r="C34" s="21">
        <v>24.1</v>
      </c>
      <c r="D34" s="24">
        <f t="shared" si="0"/>
        <v>16.75</v>
      </c>
      <c r="E34" s="20"/>
      <c r="F34" s="28"/>
      <c r="G34" s="28"/>
      <c r="H34" s="28"/>
      <c r="I34" s="28"/>
      <c r="J34" s="28"/>
      <c r="K34" s="28"/>
      <c r="L34" s="27" t="s">
        <v>75</v>
      </c>
    </row>
    <row r="35" spans="1:12" ht="39.75" customHeight="1" thickBot="1">
      <c r="A35" s="19">
        <v>38837</v>
      </c>
      <c r="B35" s="21">
        <v>7.3</v>
      </c>
      <c r="C35" s="21">
        <v>20.8</v>
      </c>
      <c r="D35" s="24">
        <f t="shared" si="0"/>
        <v>14.05</v>
      </c>
      <c r="E35" s="20"/>
      <c r="F35" s="28"/>
      <c r="G35" s="28"/>
      <c r="H35" s="28"/>
      <c r="I35" s="28"/>
      <c r="J35" s="28"/>
      <c r="K35" s="28"/>
      <c r="L35" s="27" t="s">
        <v>76</v>
      </c>
    </row>
    <row r="36" spans="1:12" ht="39.75" customHeight="1" thickBot="1">
      <c r="A36" s="19"/>
      <c r="B36" s="21"/>
      <c r="C36" s="21"/>
      <c r="D36" s="24"/>
      <c r="E36" s="20"/>
      <c r="F36" s="28"/>
      <c r="G36" s="28"/>
      <c r="H36" s="28"/>
      <c r="I36" s="28"/>
      <c r="J36" s="28"/>
      <c r="K36" s="28"/>
      <c r="L36" s="27"/>
    </row>
    <row r="37" spans="1:12" ht="51" customHeight="1" thickBot="1">
      <c r="A37" s="16"/>
      <c r="B37" s="12" t="s">
        <v>5</v>
      </c>
      <c r="C37" s="12" t="s">
        <v>4</v>
      </c>
      <c r="D37" s="12" t="s">
        <v>1</v>
      </c>
      <c r="E37" s="7" t="s">
        <v>2</v>
      </c>
      <c r="F37" s="38" t="s">
        <v>10</v>
      </c>
      <c r="G37" s="38" t="s">
        <v>11</v>
      </c>
      <c r="H37" s="38" t="s">
        <v>47</v>
      </c>
      <c r="I37" s="38" t="s">
        <v>45</v>
      </c>
      <c r="J37" s="38" t="s">
        <v>44</v>
      </c>
      <c r="K37" s="38" t="s">
        <v>46</v>
      </c>
      <c r="L37" s="14" t="s">
        <v>3</v>
      </c>
    </row>
    <row r="38" spans="1:12" ht="14.25">
      <c r="A38" s="8" t="s">
        <v>6</v>
      </c>
      <c r="B38" s="3">
        <f>MAX(B6:B36)</f>
        <v>12</v>
      </c>
      <c r="C38" s="3">
        <f>MAX(C6:C36)</f>
        <v>24.6</v>
      </c>
      <c r="D38" s="3">
        <f>MAX(D6:D36)</f>
        <v>17.05</v>
      </c>
      <c r="E38" s="3">
        <f>MAX(E6:E36)</f>
        <v>6.9</v>
      </c>
      <c r="F38" s="6"/>
      <c r="G38" s="6"/>
      <c r="H38" s="6"/>
      <c r="I38" s="6"/>
      <c r="J38" s="6"/>
      <c r="K38" s="6"/>
      <c r="L38" s="17"/>
    </row>
    <row r="39" spans="1:12" ht="14.25">
      <c r="A39" s="9" t="s">
        <v>7</v>
      </c>
      <c r="B39" s="26">
        <f>AVERAGE(B6:B36)</f>
        <v>6.3100000000000005</v>
      </c>
      <c r="C39" s="26">
        <f>AVERAGE(C6:C36)</f>
        <v>21.089999999999996</v>
      </c>
      <c r="D39" s="4">
        <f>AVERAGE(D6:D36)</f>
        <v>13.700000000000001</v>
      </c>
      <c r="E39" s="1"/>
      <c r="F39" s="6"/>
      <c r="G39" s="6"/>
      <c r="H39" s="6"/>
      <c r="I39" s="6"/>
      <c r="J39" s="6"/>
      <c r="K39" s="6"/>
      <c r="L39" s="17"/>
    </row>
    <row r="40" spans="1:12" ht="15" thickBot="1">
      <c r="A40" s="10" t="s">
        <v>8</v>
      </c>
      <c r="B40" s="5">
        <f>MIN(B6:B36)</f>
        <v>1.3</v>
      </c>
      <c r="C40" s="5">
        <f>MIN(C6:C36)</f>
        <v>15.6</v>
      </c>
      <c r="D40" s="5">
        <f>MIN(D6:D36)</f>
        <v>9.8</v>
      </c>
      <c r="E40" s="1"/>
      <c r="F40" s="6"/>
      <c r="G40" s="6"/>
      <c r="H40" s="6"/>
      <c r="I40" s="6"/>
      <c r="J40" s="6"/>
      <c r="K40" s="6"/>
      <c r="L40" s="17"/>
    </row>
    <row r="41" spans="1:12" ht="15" thickBot="1">
      <c r="A41" s="11" t="s">
        <v>9</v>
      </c>
      <c r="B41" s="13"/>
      <c r="C41" s="13"/>
      <c r="D41" s="13"/>
      <c r="E41" s="25">
        <f aca="true" t="shared" si="1" ref="E41:L41">SUM(E6:E36)</f>
        <v>14.100000000000001</v>
      </c>
      <c r="F41" s="2">
        <f t="shared" si="1"/>
        <v>4</v>
      </c>
      <c r="G41" s="2">
        <f t="shared" si="1"/>
        <v>2</v>
      </c>
      <c r="H41" s="2">
        <f t="shared" si="1"/>
        <v>0</v>
      </c>
      <c r="I41" s="2">
        <f t="shared" si="1"/>
        <v>0</v>
      </c>
      <c r="J41" s="2">
        <f t="shared" si="1"/>
        <v>0</v>
      </c>
      <c r="K41" s="2">
        <f t="shared" si="1"/>
        <v>0</v>
      </c>
      <c r="L41" s="2">
        <f t="shared" si="1"/>
        <v>0</v>
      </c>
    </row>
    <row r="42" spans="1:2" ht="15">
      <c r="A42" s="29" t="s">
        <v>20</v>
      </c>
      <c r="B42" s="30">
        <f>COUNTIF(B6:B36,"&lt;=0")</f>
        <v>0</v>
      </c>
    </row>
    <row r="43" spans="1:2" ht="15">
      <c r="A43" s="31" t="s">
        <v>21</v>
      </c>
      <c r="B43" s="30">
        <f>COUNTIF(B6:B36,"&lt;=-5")</f>
        <v>0</v>
      </c>
    </row>
    <row r="44" spans="1:2" ht="15">
      <c r="A44" s="31" t="s">
        <v>22</v>
      </c>
      <c r="B44" s="30">
        <f>COUNTIF(B6:B36,"&lt;=-10")</f>
        <v>0</v>
      </c>
    </row>
    <row r="45" spans="1:2" ht="15">
      <c r="A45" s="32" t="s">
        <v>23</v>
      </c>
      <c r="B45" s="33">
        <f>COUNTIF(C6:C36,"&lt;=0")</f>
        <v>0</v>
      </c>
    </row>
    <row r="46" spans="1:2" ht="15">
      <c r="A46" s="32" t="s">
        <v>41</v>
      </c>
      <c r="B46" s="33">
        <f>COUNTIF(C6:C36,"&lt;=7")</f>
        <v>0</v>
      </c>
    </row>
    <row r="47" spans="1:2" ht="15">
      <c r="A47" s="32" t="s">
        <v>42</v>
      </c>
      <c r="B47" s="33">
        <f>COUNTIF(C6:C36,"&lt;=10")</f>
        <v>0</v>
      </c>
    </row>
    <row r="48" spans="1:2" ht="18.75" customHeight="1">
      <c r="A48" s="34" t="s">
        <v>43</v>
      </c>
      <c r="B48" s="35">
        <f>COUNTIF(C6:C36,"&gt;=15")</f>
        <v>30</v>
      </c>
    </row>
    <row r="49" spans="1:2" ht="15">
      <c r="A49" s="34" t="s">
        <v>24</v>
      </c>
      <c r="B49" s="35">
        <f>COUNTIF(C6:C36,"&gt;=18")</f>
        <v>26</v>
      </c>
    </row>
    <row r="50" spans="1:2" ht="15">
      <c r="A50" s="34" t="s">
        <v>25</v>
      </c>
      <c r="B50" s="35">
        <f>COUNTIF($C$6:$C$36,"&gt;=20")</f>
        <v>21</v>
      </c>
    </row>
    <row r="51" spans="1:2" ht="15">
      <c r="A51" s="34" t="s">
        <v>26</v>
      </c>
      <c r="B51" s="35">
        <f>COUNTIF($C$6:$C$36,"&gt;=25")</f>
        <v>0</v>
      </c>
    </row>
    <row r="52" spans="1:7" ht="15">
      <c r="A52" s="34" t="s">
        <v>27</v>
      </c>
      <c r="B52" s="35">
        <f>COUNTIF($C$6:$C$36,"&gt;=30")</f>
        <v>0</v>
      </c>
      <c r="C52" s="23"/>
      <c r="D52" s="23"/>
      <c r="E52" s="23"/>
      <c r="F52" s="23"/>
      <c r="G52" s="23"/>
    </row>
    <row r="53" spans="1:2" ht="15">
      <c r="A53" s="34" t="s">
        <v>28</v>
      </c>
      <c r="B53" s="35">
        <f>COUNTIF($C$6:$C$36,"&gt;=35")</f>
        <v>0</v>
      </c>
    </row>
    <row r="54" spans="1:2" ht="15">
      <c r="A54" s="34" t="s">
        <v>29</v>
      </c>
      <c r="B54" s="35">
        <f>COUNTIF($C$6:$C$36,"&gt;=40")</f>
        <v>0</v>
      </c>
    </row>
    <row r="55" spans="1:2" ht="15">
      <c r="A55" s="36" t="s">
        <v>30</v>
      </c>
      <c r="B55" s="37">
        <f>COUNTIF($E$6:$E$36,"&gt;=0,1")</f>
        <v>16</v>
      </c>
    </row>
    <row r="56" spans="1:2" ht="15">
      <c r="A56" s="36" t="s">
        <v>31</v>
      </c>
      <c r="B56" s="37">
        <f>COUNTIF($E$6:$E$36,"&gt;=1")</f>
        <v>3</v>
      </c>
    </row>
    <row r="57" spans="1:2" ht="15">
      <c r="A57" s="36" t="s">
        <v>32</v>
      </c>
      <c r="B57" s="37">
        <f>COUNTIF($E$6:$E$36,"&gt;=5")</f>
        <v>1</v>
      </c>
    </row>
    <row r="58" spans="1:2" ht="15">
      <c r="A58" s="36" t="s">
        <v>33</v>
      </c>
      <c r="B58" s="37">
        <f>COUNTIF($E$6:$E$36,"&gt;=10")</f>
        <v>0</v>
      </c>
    </row>
    <row r="59" spans="1:2" ht="15">
      <c r="A59" s="36" t="s">
        <v>34</v>
      </c>
      <c r="B59" s="37">
        <f>COUNTIF($E$6:$E$36,"&gt;=20")</f>
        <v>0</v>
      </c>
    </row>
    <row r="60" spans="1:2" ht="15">
      <c r="A60" s="36" t="s">
        <v>35</v>
      </c>
      <c r="B60" s="37">
        <f>COUNTIF($E$6:$E$36,"&gt;=30")</f>
        <v>0</v>
      </c>
    </row>
    <row r="61" spans="1:2" ht="15">
      <c r="A61" s="36" t="s">
        <v>36</v>
      </c>
      <c r="B61" s="37">
        <f>COUNTIF($E$6:$E$36,"&gt;=50")</f>
        <v>0</v>
      </c>
    </row>
    <row r="62" spans="1:2" ht="15">
      <c r="A62" s="36" t="s">
        <v>37</v>
      </c>
      <c r="B62" s="37">
        <f>COUNTIF($E$6:$E$36,"&gt;=75")</f>
        <v>0</v>
      </c>
    </row>
    <row r="63" spans="1:2" ht="15">
      <c r="A63" s="36" t="s">
        <v>38</v>
      </c>
      <c r="B63" s="37">
        <f>COUNTIF($E$6:$E$36,"&gt;=100")</f>
        <v>0</v>
      </c>
    </row>
    <row r="64" spans="1:2" ht="15">
      <c r="A64" s="36" t="s">
        <v>39</v>
      </c>
      <c r="B64" s="37">
        <f>COUNTIF($E$6:$E$36,"&gt;=125")</f>
        <v>0</v>
      </c>
    </row>
    <row r="65" spans="1:2" ht="15">
      <c r="A65" s="36" t="s">
        <v>40</v>
      </c>
      <c r="B65" s="37">
        <f>COUNTIF($E$6:$E$36,"&gt;=150")</f>
        <v>0</v>
      </c>
    </row>
    <row r="67" ht="12">
      <c r="A67" t="s">
        <v>16</v>
      </c>
    </row>
    <row r="68" ht="12">
      <c r="A68" t="s">
        <v>14</v>
      </c>
    </row>
    <row r="69" ht="12">
      <c r="A69" t="s">
        <v>15</v>
      </c>
    </row>
    <row r="70" ht="12">
      <c r="A70" t="s">
        <v>12</v>
      </c>
    </row>
    <row r="71" ht="12">
      <c r="A71" t="s">
        <v>13</v>
      </c>
    </row>
    <row r="73" ht="12">
      <c r="A73" t="s">
        <v>17</v>
      </c>
    </row>
    <row r="75" ht="12">
      <c r="A75" s="22" t="s">
        <v>18</v>
      </c>
    </row>
    <row r="76" ht="12">
      <c r="B76" s="23"/>
    </row>
  </sheetData>
  <mergeCells count="3">
    <mergeCell ref="A1:L1"/>
    <mergeCell ref="A3:L3"/>
    <mergeCell ref="F4:L4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verticalCentered="1"/>
  <pageMargins left="0.31" right="0" top="0.2362204724409449" bottom="0.3937007874015748" header="0.08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2006-01-02T19:16:09Z</cp:lastPrinted>
  <dcterms:created xsi:type="dcterms:W3CDTF">2000-06-22T12:48:53Z</dcterms:created>
  <dcterms:modified xsi:type="dcterms:W3CDTF">2006-05-01T21:30:30Z</dcterms:modified>
  <cp:category/>
  <cp:version/>
  <cp:contentType/>
  <cp:contentStatus/>
</cp:coreProperties>
</file>