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<sst xmlns="http://schemas.openxmlformats.org/spreadsheetml/2006/main" count="88" uniqueCount="67">
  <si>
    <t>Relevés du poste climatique de Besse sur Issole (018-83)</t>
  </si>
  <si>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</si>
  <si>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</si>
  <si>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</si>
  <si>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</si>
  <si>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</si>
  <si>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</si>
  <si>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</si>
  <si>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</si>
  <si>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</si>
  <si>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</si>
  <si>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</si>
  <si>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</si>
  <si>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</si>
  <si>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</si>
  <si>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</si>
  <si>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</si>
  <si>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</si>
  <si>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</si>
  <si>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</si>
  <si>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</si>
  <si>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</si>
  <si>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</si>
  <si>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</si>
  <si>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</si>
  <si>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</si>
  <si>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</si>
  <si>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</si>
  <si>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</si>
  <si>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</si>
  <si>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</si>
  <si>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</si>
  <si>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</si>
  <si>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</si>
  <si>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</si>
  <si>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</si>
  <si>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</si>
  <si>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</si>
  <si>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</si>
  <si>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</si>
  <si>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</si>
  <si>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</si>
  <si>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</si>
  <si>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</si>
  <si>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</si>
  <si>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</si>
  <si>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</si>
  <si>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</si>
  <si>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</si>
  <si>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Ciel 7/8 à 8/8</t>
  </si>
  <si>
    <t>Ciel 8/8 à 7/8</t>
  </si>
  <si>
    <t>Pour les obs d'intensité et autres paramètres mesurés, voir les relevés chiffrés des stations automatiques</t>
  </si>
  <si>
    <t>Ciel 8/8</t>
  </si>
  <si>
    <t>Ciel 7/8 à 8/8, orage</t>
  </si>
  <si>
    <t>Ciel 0/8 à 6/8 voilé</t>
  </si>
  <si>
    <t>Ciel 0/8 à 8/8 voilé</t>
  </si>
  <si>
    <t>Ciel 1/8 à 4/8</t>
  </si>
  <si>
    <t>Ciel 0/8 à 1/8</t>
  </si>
  <si>
    <t>Ciel 0/8 à 7/8</t>
  </si>
  <si>
    <t>Ciel 2/8</t>
  </si>
  <si>
    <t>Ciel 1/8 à 8/8</t>
  </si>
  <si>
    <t>Ciel 8/8 à 3/8 voilé</t>
  </si>
  <si>
    <t>Ciel 1/8</t>
  </si>
  <si>
    <t>Ciel 2/8 à 7/8</t>
  </si>
  <si>
    <t>Ciel 7/8 à 0/8</t>
  </si>
  <si>
    <t>Ciel 1/8 à 0/8</t>
  </si>
  <si>
    <t>Ciel 1/8 à 6/8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</si>
</sst>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1">
      <selection activeCell="E27" sqref="E27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  <col min="13" max="13" width="12" style="0" customWidth="1"/>
  </cols>
  <sheetData>
    <row r="1" spans="1:12" ht="33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36" customHeight="1" thickBot="1">
      <c r="A3" s="46" t="str">
        <f>"Février 2009"</f>
        <v>Février 2009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 thickBo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47" t="s">
        <v>6</v>
      </c>
      <c r="G4" s="48"/>
      <c r="H4" s="48"/>
      <c r="I4" s="48"/>
      <c r="J4" s="48"/>
      <c r="K4" s="48"/>
      <c r="L4" s="48"/>
    </row>
    <row r="5" spans="1:12" ht="54.75" customHeight="1" thickBot="1">
      <c r="A5" s="2"/>
      <c r="B5" s="2"/>
      <c r="C5" s="2"/>
      <c r="D5" s="2"/>
      <c r="E5" s="2"/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44" t="s">
        <v>51</v>
      </c>
    </row>
    <row r="6" spans="1:12" ht="39.75" customHeight="1" thickBot="1">
      <c r="A6" s="4">
        <v>39845</v>
      </c>
      <c r="B6" s="5">
        <v>5.1</v>
      </c>
      <c r="C6" s="5">
        <v>7.7</v>
      </c>
      <c r="D6" s="6">
        <f>AVERAGE(B6:C6)</f>
        <v>6.4</v>
      </c>
      <c r="E6" s="7">
        <v>27.4</v>
      </c>
      <c r="F6" s="8"/>
      <c r="G6" s="8"/>
      <c r="H6" s="8"/>
      <c r="I6" s="8"/>
      <c r="J6" s="8"/>
      <c r="K6" s="8"/>
      <c r="L6" s="9" t="s">
        <v>50</v>
      </c>
    </row>
    <row r="7" spans="1:12" ht="39.75" customHeight="1" thickBot="1">
      <c r="A7" s="4">
        <v>39846</v>
      </c>
      <c r="B7" s="5">
        <v>4.7</v>
      </c>
      <c r="C7" s="5">
        <v>7.5</v>
      </c>
      <c r="D7" s="6">
        <f>AVERAGE(B7:C7)</f>
        <v>6.1</v>
      </c>
      <c r="E7" s="7">
        <v>9.5</v>
      </c>
      <c r="F7" s="8"/>
      <c r="G7" s="8"/>
      <c r="H7" s="8"/>
      <c r="I7" s="8"/>
      <c r="J7" s="8"/>
      <c r="K7" s="8"/>
      <c r="L7" s="9" t="s">
        <v>52</v>
      </c>
    </row>
    <row r="8" spans="1:12" ht="39.75" customHeight="1" thickBot="1">
      <c r="A8" s="4">
        <v>39847</v>
      </c>
      <c r="B8" s="5">
        <v>5.9</v>
      </c>
      <c r="C8" s="5">
        <v>10.7</v>
      </c>
      <c r="D8" s="6">
        <f>AVERAGE(B8:C8)</f>
        <v>8.3</v>
      </c>
      <c r="E8" s="7">
        <v>6.7</v>
      </c>
      <c r="F8" s="8"/>
      <c r="G8" s="8"/>
      <c r="H8" s="8"/>
      <c r="I8" s="8"/>
      <c r="J8" s="8"/>
      <c r="K8" s="8"/>
      <c r="L8" s="9" t="s">
        <v>49</v>
      </c>
    </row>
    <row r="9" spans="1:12" ht="39.75" customHeight="1" thickBot="1">
      <c r="A9" s="4">
        <v>39848</v>
      </c>
      <c r="B9" s="5">
        <v>3.1</v>
      </c>
      <c r="C9" s="5">
        <v>9.3</v>
      </c>
      <c r="D9" s="6">
        <f aca="true" t="shared" si="0" ref="D9:D33">AVERAGE(B9:C9)</f>
        <v>6.2</v>
      </c>
      <c r="E9" s="7">
        <v>11.9</v>
      </c>
      <c r="F9" s="8"/>
      <c r="G9" s="8"/>
      <c r="H9" s="8"/>
      <c r="I9" s="8"/>
      <c r="J9" s="8"/>
      <c r="K9" s="8"/>
      <c r="L9" s="9" t="s">
        <v>49</v>
      </c>
    </row>
    <row r="10" spans="1:12" ht="39.75" customHeight="1" thickBot="1">
      <c r="A10" s="4">
        <v>39849</v>
      </c>
      <c r="B10" s="5">
        <v>5.3</v>
      </c>
      <c r="C10" s="5">
        <v>10.8</v>
      </c>
      <c r="D10" s="6">
        <f t="shared" si="0"/>
        <v>8.05</v>
      </c>
      <c r="E10" s="7">
        <v>11.7</v>
      </c>
      <c r="F10" s="8"/>
      <c r="G10" s="8"/>
      <c r="H10" s="8"/>
      <c r="I10" s="8"/>
      <c r="J10" s="8"/>
      <c r="K10" s="8"/>
      <c r="L10" s="9" t="s">
        <v>49</v>
      </c>
    </row>
    <row r="11" spans="1:12" ht="28.5" customHeight="1" thickBot="1">
      <c r="A11" s="4">
        <v>39850</v>
      </c>
      <c r="B11" s="5">
        <v>8.4</v>
      </c>
      <c r="C11" s="5">
        <v>12.1</v>
      </c>
      <c r="D11" s="6">
        <f t="shared" si="0"/>
        <v>10.25</v>
      </c>
      <c r="E11" s="7">
        <v>20.2</v>
      </c>
      <c r="F11" s="8">
        <v>1</v>
      </c>
      <c r="G11" s="8"/>
      <c r="H11" s="8"/>
      <c r="I11" s="8"/>
      <c r="J11" s="8"/>
      <c r="K11" s="8"/>
      <c r="L11" s="9" t="s">
        <v>53</v>
      </c>
    </row>
    <row r="12" spans="1:12" ht="39.75" customHeight="1" thickBot="1">
      <c r="A12" s="4">
        <v>39851</v>
      </c>
      <c r="B12" s="5">
        <v>3.2</v>
      </c>
      <c r="C12" s="5">
        <v>9</v>
      </c>
      <c r="D12" s="6">
        <f t="shared" si="0"/>
        <v>6.1</v>
      </c>
      <c r="E12" s="7"/>
      <c r="F12" s="8"/>
      <c r="G12" s="8"/>
      <c r="H12" s="8"/>
      <c r="I12" s="8"/>
      <c r="J12" s="8"/>
      <c r="K12" s="8"/>
      <c r="L12" s="9" t="s">
        <v>49</v>
      </c>
    </row>
    <row r="13" spans="1:12" ht="39.75" customHeight="1" thickBot="1">
      <c r="A13" s="4">
        <v>39852</v>
      </c>
      <c r="B13" s="5">
        <v>1.1</v>
      </c>
      <c r="C13" s="5">
        <v>10</v>
      </c>
      <c r="D13" s="6">
        <f t="shared" si="0"/>
        <v>5.55</v>
      </c>
      <c r="E13" s="7"/>
      <c r="F13" s="8"/>
      <c r="G13" s="8"/>
      <c r="H13" s="8"/>
      <c r="I13" s="8"/>
      <c r="J13" s="8"/>
      <c r="K13" s="8"/>
      <c r="L13" s="10" t="s">
        <v>54</v>
      </c>
    </row>
    <row r="14" spans="1:12" ht="39.75" customHeight="1" thickBot="1">
      <c r="A14" s="4">
        <v>39853</v>
      </c>
      <c r="B14" s="5">
        <v>0.9</v>
      </c>
      <c r="C14" s="5">
        <v>14.1</v>
      </c>
      <c r="D14" s="6">
        <f t="shared" si="0"/>
        <v>7.5</v>
      </c>
      <c r="E14" s="7"/>
      <c r="F14" s="8"/>
      <c r="G14" s="8"/>
      <c r="H14" s="8"/>
      <c r="I14" s="8"/>
      <c r="J14" s="8"/>
      <c r="K14" s="8"/>
      <c r="L14" s="9" t="s">
        <v>55</v>
      </c>
    </row>
    <row r="15" spans="1:12" ht="39.75" customHeight="1" thickBot="1">
      <c r="A15" s="4">
        <v>39854</v>
      </c>
      <c r="B15" s="5">
        <v>2</v>
      </c>
      <c r="C15" s="5">
        <v>14</v>
      </c>
      <c r="D15" s="6">
        <f t="shared" si="0"/>
        <v>8</v>
      </c>
      <c r="E15" s="7"/>
      <c r="F15" s="8"/>
      <c r="G15" s="8"/>
      <c r="H15" s="8"/>
      <c r="I15" s="8"/>
      <c r="J15" s="8"/>
      <c r="K15" s="8"/>
      <c r="L15" s="9" t="s">
        <v>56</v>
      </c>
    </row>
    <row r="16" spans="1:12" ht="39.75" customHeight="1" thickBot="1">
      <c r="A16" s="4">
        <v>39855</v>
      </c>
      <c r="B16" s="5">
        <v>3.1</v>
      </c>
      <c r="C16" s="5">
        <v>10.2</v>
      </c>
      <c r="D16" s="6">
        <f t="shared" si="0"/>
        <v>6.6499999999999995</v>
      </c>
      <c r="E16" s="7"/>
      <c r="F16" s="8"/>
      <c r="G16" s="8"/>
      <c r="H16" s="8"/>
      <c r="I16" s="8"/>
      <c r="J16" s="8"/>
      <c r="K16" s="8"/>
      <c r="L16" s="9" t="s">
        <v>57</v>
      </c>
    </row>
    <row r="17" spans="1:12" ht="39.75" customHeight="1" thickBot="1">
      <c r="A17" s="4">
        <v>39856</v>
      </c>
      <c r="B17" s="5">
        <v>1</v>
      </c>
      <c r="C17" s="5">
        <v>10.6</v>
      </c>
      <c r="D17" s="6">
        <f t="shared" si="0"/>
        <v>5.8</v>
      </c>
      <c r="E17" s="7"/>
      <c r="F17" s="8"/>
      <c r="G17" s="8"/>
      <c r="H17" s="8"/>
      <c r="I17" s="8"/>
      <c r="J17" s="8"/>
      <c r="K17" s="8"/>
      <c r="L17" s="10" t="s">
        <v>57</v>
      </c>
    </row>
    <row r="18" spans="1:12" ht="39.75" customHeight="1" thickBot="1">
      <c r="A18" s="4">
        <v>39857</v>
      </c>
      <c r="B18" s="5">
        <v>0.1</v>
      </c>
      <c r="C18" s="5">
        <v>10</v>
      </c>
      <c r="D18" s="6">
        <f t="shared" si="0"/>
        <v>5.05</v>
      </c>
      <c r="E18" s="7"/>
      <c r="F18" s="8"/>
      <c r="G18" s="8"/>
      <c r="H18" s="8"/>
      <c r="I18" s="8"/>
      <c r="J18" s="8"/>
      <c r="K18" s="8"/>
      <c r="L18" s="9" t="s">
        <v>57</v>
      </c>
    </row>
    <row r="19" spans="1:12" ht="39.75" customHeight="1" thickBot="1">
      <c r="A19" s="4">
        <v>39858</v>
      </c>
      <c r="B19" s="5">
        <v>-2.1</v>
      </c>
      <c r="C19" s="5">
        <v>9.7</v>
      </c>
      <c r="D19" s="6">
        <f t="shared" si="0"/>
        <v>3.8</v>
      </c>
      <c r="E19" s="7"/>
      <c r="F19" s="8"/>
      <c r="G19" s="8"/>
      <c r="H19" s="8"/>
      <c r="I19" s="8"/>
      <c r="J19" s="8"/>
      <c r="K19" s="8"/>
      <c r="L19" s="9" t="s">
        <v>58</v>
      </c>
    </row>
    <row r="20" spans="1:12" ht="39.75" customHeight="1" thickBot="1">
      <c r="A20" s="4">
        <v>39859</v>
      </c>
      <c r="B20" s="5">
        <v>-6.4</v>
      </c>
      <c r="C20" s="5">
        <v>10.5</v>
      </c>
      <c r="D20" s="6">
        <f t="shared" si="0"/>
        <v>2.05</v>
      </c>
      <c r="E20" s="7"/>
      <c r="F20" s="8"/>
      <c r="G20" s="8"/>
      <c r="H20" s="8"/>
      <c r="I20" s="8"/>
      <c r="J20" s="8"/>
      <c r="K20" s="8"/>
      <c r="L20" s="9" t="s">
        <v>59</v>
      </c>
    </row>
    <row r="21" spans="1:12" ht="39.75" customHeight="1" thickBot="1">
      <c r="A21" s="4">
        <v>39860</v>
      </c>
      <c r="B21" s="5">
        <v>-4.2</v>
      </c>
      <c r="C21" s="5">
        <v>10.7</v>
      </c>
      <c r="D21" s="6">
        <f t="shared" si="0"/>
        <v>3.2499999999999996</v>
      </c>
      <c r="E21" s="7"/>
      <c r="F21" s="8"/>
      <c r="G21" s="8"/>
      <c r="H21" s="8"/>
      <c r="I21" s="8"/>
      <c r="J21" s="8"/>
      <c r="K21" s="8"/>
      <c r="L21" s="9" t="s">
        <v>60</v>
      </c>
    </row>
    <row r="22" spans="1:12" ht="39.75" customHeight="1" thickBot="1">
      <c r="A22" s="4">
        <v>39861</v>
      </c>
      <c r="B22" s="5">
        <v>-4</v>
      </c>
      <c r="C22" s="5">
        <v>13.5</v>
      </c>
      <c r="D22" s="6">
        <f t="shared" si="0"/>
        <v>4.75</v>
      </c>
      <c r="E22" s="7"/>
      <c r="F22" s="8"/>
      <c r="G22" s="8"/>
      <c r="H22" s="8"/>
      <c r="I22" s="8"/>
      <c r="J22" s="8"/>
      <c r="K22" s="8"/>
      <c r="L22" s="9" t="s">
        <v>61</v>
      </c>
    </row>
    <row r="23" spans="1:12" ht="39.75" customHeight="1" thickBot="1">
      <c r="A23" s="4">
        <v>39862</v>
      </c>
      <c r="B23" s="5">
        <v>1.4</v>
      </c>
      <c r="C23" s="5">
        <v>15.1</v>
      </c>
      <c r="D23" s="6">
        <f t="shared" si="0"/>
        <v>8.25</v>
      </c>
      <c r="E23" s="7"/>
      <c r="F23" s="8"/>
      <c r="G23" s="8"/>
      <c r="H23" s="8"/>
      <c r="I23" s="8"/>
      <c r="J23" s="8"/>
      <c r="K23" s="8"/>
      <c r="L23" s="9" t="s">
        <v>62</v>
      </c>
    </row>
    <row r="24" spans="1:12" ht="39.75" customHeight="1" thickBot="1">
      <c r="A24" s="4">
        <v>39863</v>
      </c>
      <c r="B24" s="5">
        <v>0.3</v>
      </c>
      <c r="C24" s="5">
        <v>10.6</v>
      </c>
      <c r="D24" s="6">
        <f t="shared" si="0"/>
        <v>5.45</v>
      </c>
      <c r="E24" s="7"/>
      <c r="F24" s="8"/>
      <c r="G24" s="8"/>
      <c r="H24" s="8"/>
      <c r="I24" s="8"/>
      <c r="J24" s="8"/>
      <c r="K24" s="8"/>
      <c r="L24" s="9" t="s">
        <v>63</v>
      </c>
    </row>
    <row r="25" spans="1:12" ht="39.75" customHeight="1" thickBot="1">
      <c r="A25" s="4">
        <v>39864</v>
      </c>
      <c r="B25" s="5">
        <v>-4.3</v>
      </c>
      <c r="C25" s="5">
        <v>13.6</v>
      </c>
      <c r="D25" s="6">
        <f t="shared" si="0"/>
        <v>4.65</v>
      </c>
      <c r="E25" s="7"/>
      <c r="F25" s="8"/>
      <c r="G25" s="8"/>
      <c r="H25" s="8"/>
      <c r="I25" s="8"/>
      <c r="J25" s="8"/>
      <c r="K25" s="8"/>
      <c r="L25" s="9" t="s">
        <v>57</v>
      </c>
    </row>
    <row r="26" spans="1:12" ht="66.75" customHeight="1" thickBot="1">
      <c r="A26" s="4">
        <v>39865</v>
      </c>
      <c r="B26" s="5">
        <v>-2.4</v>
      </c>
      <c r="C26" s="5">
        <v>12.9</v>
      </c>
      <c r="D26" s="6">
        <f t="shared" si="0"/>
        <v>5.25</v>
      </c>
      <c r="E26" s="7">
        <v>0.2</v>
      </c>
      <c r="F26" s="8"/>
      <c r="G26" s="8"/>
      <c r="H26" s="8"/>
      <c r="I26" s="8"/>
      <c r="J26" s="8"/>
      <c r="K26" s="8"/>
      <c r="L26" s="9" t="s">
        <v>64</v>
      </c>
    </row>
    <row r="27" spans="1:12" ht="39.75" customHeight="1" thickBot="1">
      <c r="A27" s="4">
        <v>39866</v>
      </c>
      <c r="B27" s="5">
        <v>0.6</v>
      </c>
      <c r="C27" s="5">
        <v>13</v>
      </c>
      <c r="D27" s="6">
        <f t="shared" si="0"/>
        <v>6.8</v>
      </c>
      <c r="E27" s="7"/>
      <c r="F27" s="8"/>
      <c r="G27" s="8"/>
      <c r="H27" s="8"/>
      <c r="I27" s="8"/>
      <c r="J27" s="8"/>
      <c r="K27" s="8"/>
      <c r="L27" s="9" t="s">
        <v>60</v>
      </c>
    </row>
    <row r="28" spans="1:16" ht="37.5" customHeight="1" thickBot="1">
      <c r="A28" s="4">
        <v>39867</v>
      </c>
      <c r="B28" s="5">
        <v>3</v>
      </c>
      <c r="C28" s="5">
        <v>16.1</v>
      </c>
      <c r="D28" s="6">
        <f t="shared" si="0"/>
        <v>9.55</v>
      </c>
      <c r="E28" s="7"/>
      <c r="F28" s="8"/>
      <c r="G28" s="8"/>
      <c r="H28" s="8"/>
      <c r="I28" s="8"/>
      <c r="J28" s="8"/>
      <c r="K28" s="8"/>
      <c r="L28" s="9" t="s">
        <v>65</v>
      </c>
      <c r="P28" s="11"/>
    </row>
    <row r="29" spans="1:21" ht="30.75" customHeight="1" thickBot="1">
      <c r="A29" s="4">
        <v>39868</v>
      </c>
      <c r="B29" s="5">
        <v>3.9</v>
      </c>
      <c r="C29" s="5">
        <v>16.1</v>
      </c>
      <c r="D29" s="6">
        <f t="shared" si="0"/>
        <v>10</v>
      </c>
      <c r="E29" s="7"/>
      <c r="F29" s="8"/>
      <c r="G29" s="8"/>
      <c r="H29" s="8"/>
      <c r="I29" s="8"/>
      <c r="J29" s="8"/>
      <c r="K29" s="8"/>
      <c r="L29" s="9" t="s">
        <v>57</v>
      </c>
      <c r="P29" s="11"/>
      <c r="S29" s="12"/>
      <c r="U29" s="12"/>
    </row>
    <row r="30" spans="1:21" ht="32.25" customHeight="1" thickBot="1">
      <c r="A30" s="4">
        <v>39869</v>
      </c>
      <c r="B30" s="5">
        <v>-3.6</v>
      </c>
      <c r="C30" s="5">
        <v>14</v>
      </c>
      <c r="D30" s="6">
        <f t="shared" si="0"/>
        <v>5.2</v>
      </c>
      <c r="E30" s="7"/>
      <c r="F30" s="8"/>
      <c r="G30" s="8"/>
      <c r="H30" s="8"/>
      <c r="I30" s="8"/>
      <c r="J30" s="8"/>
      <c r="K30" s="8"/>
      <c r="L30" s="9" t="s">
        <v>66</v>
      </c>
      <c r="P30" s="11"/>
      <c r="S30" s="12"/>
      <c r="U30" s="12"/>
    </row>
    <row r="31" spans="1:21" ht="27.75" customHeight="1" thickBot="1">
      <c r="A31" s="4">
        <v>39870</v>
      </c>
      <c r="B31" s="5">
        <v>1.6</v>
      </c>
      <c r="C31" s="5">
        <v>17.2</v>
      </c>
      <c r="D31" s="6">
        <f t="shared" si="0"/>
        <v>9.4</v>
      </c>
      <c r="E31" s="7">
        <v>0.1</v>
      </c>
      <c r="F31" s="8"/>
      <c r="G31" s="8"/>
      <c r="H31" s="8"/>
      <c r="I31" s="8"/>
      <c r="J31" s="8"/>
      <c r="K31" s="8"/>
      <c r="L31" s="9" t="s">
        <v>65</v>
      </c>
      <c r="P31" s="11"/>
      <c r="S31" s="12"/>
      <c r="U31" s="12"/>
    </row>
    <row r="32" spans="1:21" ht="34.5" customHeight="1" thickBot="1">
      <c r="A32" s="4">
        <v>39871</v>
      </c>
      <c r="B32" s="5">
        <v>5.7</v>
      </c>
      <c r="C32" s="5">
        <v>16.2</v>
      </c>
      <c r="D32" s="6">
        <f t="shared" si="0"/>
        <v>10.95</v>
      </c>
      <c r="E32" s="7">
        <v>0.1</v>
      </c>
      <c r="F32" s="8"/>
      <c r="G32" s="8"/>
      <c r="H32" s="8"/>
      <c r="I32" s="8"/>
      <c r="J32" s="8"/>
      <c r="K32" s="8"/>
      <c r="L32" s="9" t="s">
        <v>54</v>
      </c>
      <c r="P32" s="11"/>
      <c r="S32" s="12"/>
      <c r="U32" s="12"/>
    </row>
    <row r="33" spans="1:21" ht="39.75" customHeight="1" thickBot="1">
      <c r="A33" s="4">
        <v>39872</v>
      </c>
      <c r="B33" s="5">
        <v>-0.1</v>
      </c>
      <c r="C33" s="5">
        <v>14.9</v>
      </c>
      <c r="D33" s="6">
        <f t="shared" si="0"/>
        <v>7.4</v>
      </c>
      <c r="E33" s="7">
        <v>1.7</v>
      </c>
      <c r="F33" s="8"/>
      <c r="G33" s="8"/>
      <c r="H33" s="8"/>
      <c r="I33" s="8"/>
      <c r="J33" s="8"/>
      <c r="K33" s="8"/>
      <c r="L33" s="9" t="s">
        <v>60</v>
      </c>
      <c r="P33" s="11"/>
      <c r="S33" s="12"/>
      <c r="U33" s="12"/>
    </row>
    <row r="34" spans="1:21" ht="33.75" customHeight="1" thickBot="1">
      <c r="A34" s="4"/>
      <c r="B34" s="5"/>
      <c r="C34" s="5"/>
      <c r="D34" s="6"/>
      <c r="E34" s="7"/>
      <c r="F34" s="8"/>
      <c r="G34" s="8"/>
      <c r="H34" s="8"/>
      <c r="I34" s="8"/>
      <c r="J34" s="8"/>
      <c r="K34" s="8"/>
      <c r="L34" s="9"/>
      <c r="P34" s="11"/>
      <c r="S34" s="12"/>
      <c r="U34" s="12"/>
    </row>
    <row r="35" spans="1:19" ht="39.75" customHeight="1" thickBot="1">
      <c r="A35" s="4"/>
      <c r="B35" s="5"/>
      <c r="C35" s="5"/>
      <c r="D35" s="6"/>
      <c r="E35" s="7"/>
      <c r="F35" s="8"/>
      <c r="G35" s="8"/>
      <c r="H35" s="8"/>
      <c r="I35" s="8"/>
      <c r="J35" s="8"/>
      <c r="K35" s="8"/>
      <c r="L35" s="9"/>
      <c r="P35" s="11"/>
      <c r="S35" s="12"/>
    </row>
    <row r="36" spans="1:19" ht="39.75" customHeight="1" thickBot="1">
      <c r="A36" s="4"/>
      <c r="B36" s="5"/>
      <c r="C36" s="5"/>
      <c r="D36" s="6"/>
      <c r="E36" s="7"/>
      <c r="F36" s="8"/>
      <c r="G36" s="8"/>
      <c r="H36" s="8"/>
      <c r="I36" s="8"/>
      <c r="J36" s="8"/>
      <c r="K36" s="8"/>
      <c r="L36" s="9"/>
      <c r="P36" s="11"/>
      <c r="S36" s="12"/>
    </row>
    <row r="37" spans="1:19" ht="51" customHeight="1" thickBot="1">
      <c r="A37" s="13"/>
      <c r="B37" s="1" t="s">
        <v>2</v>
      </c>
      <c r="C37" s="1">
        <v>7.6</v>
      </c>
      <c r="D37" s="1" t="s">
        <v>4</v>
      </c>
      <c r="E37" s="14" t="s">
        <v>5</v>
      </c>
      <c r="F37" s="15" t="s">
        <v>7</v>
      </c>
      <c r="G37" s="15" t="s">
        <v>8</v>
      </c>
      <c r="H37" s="15" t="s">
        <v>9</v>
      </c>
      <c r="I37" s="15" t="s">
        <v>10</v>
      </c>
      <c r="J37" s="15" t="s">
        <v>11</v>
      </c>
      <c r="K37" s="15" t="s">
        <v>12</v>
      </c>
      <c r="L37" s="16" t="s">
        <v>6</v>
      </c>
      <c r="P37" s="11"/>
      <c r="S37" s="12"/>
    </row>
    <row r="38" spans="1:19" ht="15.75">
      <c r="A38" s="17" t="s">
        <v>13</v>
      </c>
      <c r="B38" s="18">
        <f>MAX(B6:B36)</f>
        <v>8.4</v>
      </c>
      <c r="C38" s="18">
        <f>MAX(C6:C36)</f>
        <v>17.2</v>
      </c>
      <c r="D38" s="18">
        <f>MAX(D6:D36)</f>
        <v>10.95</v>
      </c>
      <c r="E38" s="18">
        <f>MAX(E6:E36)</f>
        <v>27.4</v>
      </c>
      <c r="F38" s="19"/>
      <c r="G38" s="19"/>
      <c r="H38" s="19"/>
      <c r="I38" s="19"/>
      <c r="J38" s="19"/>
      <c r="K38" s="19"/>
      <c r="L38" s="20"/>
      <c r="P38" s="11"/>
      <c r="S38" s="12"/>
    </row>
    <row r="39" spans="1:19" ht="15.75">
      <c r="A39" s="21" t="s">
        <v>14</v>
      </c>
      <c r="B39" s="22">
        <f>AVERAGE(B6:B36)</f>
        <v>1.1892857142857145</v>
      </c>
      <c r="C39" s="22">
        <f>AVERAGE(C6:C36)</f>
        <v>12.14642857142857</v>
      </c>
      <c r="D39" s="23">
        <f>AVERAGE(D6:D36)</f>
        <v>6.667857142857143</v>
      </c>
      <c r="E39" s="24"/>
      <c r="F39" s="19"/>
      <c r="G39" s="19"/>
      <c r="H39" s="19"/>
      <c r="I39" s="19"/>
      <c r="J39" s="19"/>
      <c r="K39" s="19"/>
      <c r="L39" s="20"/>
      <c r="P39" s="11"/>
      <c r="S39" s="12"/>
    </row>
    <row r="40" spans="1:19" ht="16.5" thickBot="1">
      <c r="A40" s="25" t="s">
        <v>15</v>
      </c>
      <c r="B40" s="26">
        <f>MIN(B6:B36)</f>
        <v>-6.4</v>
      </c>
      <c r="C40" s="26">
        <f>MIN(C6:C36)</f>
        <v>7.5</v>
      </c>
      <c r="D40" s="26">
        <f>MIN(D6:D36)</f>
        <v>2.05</v>
      </c>
      <c r="E40" s="24"/>
      <c r="F40" s="19"/>
      <c r="G40" s="19"/>
      <c r="H40" s="19"/>
      <c r="I40" s="19"/>
      <c r="J40" s="19"/>
      <c r="K40" s="19"/>
      <c r="L40" s="20"/>
      <c r="P40" s="11"/>
      <c r="S40" s="12"/>
    </row>
    <row r="41" spans="1:12" ht="15" thickBot="1">
      <c r="A41" s="27" t="s">
        <v>16</v>
      </c>
      <c r="B41" s="28"/>
      <c r="C41" s="28"/>
      <c r="D41" s="28"/>
      <c r="E41" s="29">
        <f aca="true" t="shared" si="1" ref="E41:L41">SUM(E6:E36)</f>
        <v>89.5</v>
      </c>
      <c r="F41" s="30">
        <f t="shared" si="1"/>
        <v>1</v>
      </c>
      <c r="G41" s="30">
        <f t="shared" si="1"/>
        <v>0</v>
      </c>
      <c r="H41" s="30">
        <f t="shared" si="1"/>
        <v>0</v>
      </c>
      <c r="I41" s="30">
        <f t="shared" si="1"/>
        <v>0</v>
      </c>
      <c r="J41" s="30">
        <f t="shared" si="1"/>
        <v>0</v>
      </c>
      <c r="K41" s="30">
        <f t="shared" si="1"/>
        <v>0</v>
      </c>
      <c r="L41" s="30">
        <f t="shared" si="1"/>
        <v>0</v>
      </c>
    </row>
    <row r="42" spans="1:2" ht="15.75">
      <c r="A42" s="31" t="s">
        <v>17</v>
      </c>
      <c r="B42" s="32">
        <f>COUNTIF(B6:B36,"&gt;=18")</f>
        <v>0</v>
      </c>
    </row>
    <row r="43" spans="1:2" ht="15.75">
      <c r="A43" s="31" t="s">
        <v>18</v>
      </c>
      <c r="B43" s="32">
        <f>COUNTIF(B6:B36,"&gt;=20")</f>
        <v>0</v>
      </c>
    </row>
    <row r="44" spans="1:2" ht="15.75">
      <c r="A44" s="33" t="s">
        <v>19</v>
      </c>
      <c r="B44" s="34">
        <f>COUNTIF(B6:B36,"&lt;=0")</f>
        <v>8</v>
      </c>
    </row>
    <row r="45" spans="1:2" ht="15.75">
      <c r="A45" s="35" t="s">
        <v>20</v>
      </c>
      <c r="B45" s="34">
        <f>COUNTIF(B6:B36,"&lt;=-5")</f>
        <v>1</v>
      </c>
    </row>
    <row r="46" spans="1:2" ht="15.75">
      <c r="A46" s="35" t="s">
        <v>21</v>
      </c>
      <c r="B46" s="34">
        <f>COUNTIF(B6:B36,"&lt;=-10")</f>
        <v>0</v>
      </c>
    </row>
    <row r="47" spans="1:2" ht="15.75">
      <c r="A47" s="36" t="s">
        <v>22</v>
      </c>
      <c r="B47" s="37">
        <f>COUNTIF(C6:C36,"&lt;=0")</f>
        <v>0</v>
      </c>
    </row>
    <row r="48" spans="1:2" ht="18.75" customHeight="1">
      <c r="A48" s="36" t="s">
        <v>23</v>
      </c>
      <c r="B48" s="37">
        <f>COUNTIF(C6:C36,"&lt;=7")</f>
        <v>0</v>
      </c>
    </row>
    <row r="49" spans="1:2" ht="15.75">
      <c r="A49" s="36" t="s">
        <v>24</v>
      </c>
      <c r="B49" s="37">
        <f>COUNTIF(C6:C36,"&lt;=10")</f>
        <v>7</v>
      </c>
    </row>
    <row r="50" spans="1:2" ht="15.75">
      <c r="A50" s="38" t="s">
        <v>25</v>
      </c>
      <c r="B50" s="39">
        <f>COUNTIF(C6:C36,"&gt;=15")</f>
        <v>5</v>
      </c>
    </row>
    <row r="51" spans="1:2" ht="15.75">
      <c r="A51" s="38" t="s">
        <v>26</v>
      </c>
      <c r="B51" s="39">
        <f>COUNTIF(C6:C36,"&gt;=18")</f>
        <v>0</v>
      </c>
    </row>
    <row r="52" spans="1:7" ht="15.75">
      <c r="A52" s="38" t="s">
        <v>27</v>
      </c>
      <c r="B52" s="39">
        <f>COUNTIF($C$6:$C$36,"&gt;=20")</f>
        <v>0</v>
      </c>
      <c r="C52" s="40"/>
      <c r="D52" s="40"/>
      <c r="E52" s="40"/>
      <c r="F52" s="40"/>
      <c r="G52" s="40"/>
    </row>
    <row r="53" spans="1:2" ht="15.75">
      <c r="A53" s="38" t="s">
        <v>28</v>
      </c>
      <c r="B53" s="39">
        <f>COUNTIF($C$6:$C$36,"&gt;=25")</f>
        <v>0</v>
      </c>
    </row>
    <row r="54" spans="1:2" ht="15.75">
      <c r="A54" s="38" t="s">
        <v>29</v>
      </c>
      <c r="B54" s="39">
        <f>COUNTIF($C$6:$C$36,"&gt;=30")</f>
        <v>0</v>
      </c>
    </row>
    <row r="55" spans="1:2" ht="15.75">
      <c r="A55" s="38" t="s">
        <v>30</v>
      </c>
      <c r="B55" s="39">
        <f>COUNTIF($C$6:$C$36,"&gt;=35")</f>
        <v>0</v>
      </c>
    </row>
    <row r="56" spans="1:2" ht="15.75">
      <c r="A56" s="38" t="s">
        <v>31</v>
      </c>
      <c r="B56" s="39">
        <f>COUNTIF($C$6:$C$36,"&gt;=40")</f>
        <v>0</v>
      </c>
    </row>
    <row r="57" spans="1:2" ht="15.75">
      <c r="A57" s="41" t="s">
        <v>32</v>
      </c>
      <c r="B57" s="42">
        <f>COUNTIF($E$6:$E$36,"&gt;=0,1")</f>
        <v>10</v>
      </c>
    </row>
    <row r="58" spans="1:2" ht="15.75">
      <c r="A58" s="41" t="s">
        <v>33</v>
      </c>
      <c r="B58" s="42">
        <f>COUNTIF($E$6:$E$36,"&gt;=1")</f>
        <v>7</v>
      </c>
    </row>
    <row r="59" spans="1:2" ht="15.75">
      <c r="A59" s="41" t="s">
        <v>34</v>
      </c>
      <c r="B59" s="42">
        <f>COUNTIF($E$6:$E$36,"&gt;=5")</f>
        <v>6</v>
      </c>
    </row>
    <row r="60" spans="1:2" ht="15.75">
      <c r="A60" s="41" t="s">
        <v>35</v>
      </c>
      <c r="B60" s="42">
        <f>COUNTIF($E$6:$E$36,"&gt;=10")</f>
        <v>4</v>
      </c>
    </row>
    <row r="61" spans="1:2" ht="15.75">
      <c r="A61" s="41" t="s">
        <v>36</v>
      </c>
      <c r="B61" s="42">
        <f>COUNTIF($E$6:$E$36,"&gt;=20")</f>
        <v>2</v>
      </c>
    </row>
    <row r="62" spans="1:2" ht="15.75">
      <c r="A62" s="41" t="s">
        <v>37</v>
      </c>
      <c r="B62" s="42">
        <f>COUNTIF($E$6:$E$36,"&gt;=30")</f>
        <v>0</v>
      </c>
    </row>
    <row r="63" spans="1:2" ht="15.75">
      <c r="A63" s="41" t="s">
        <v>38</v>
      </c>
      <c r="B63" s="42">
        <f>COUNTIF($E$6:$E$36,"&gt;=50")</f>
        <v>0</v>
      </c>
    </row>
    <row r="64" spans="1:2" ht="15.75">
      <c r="A64" s="41" t="s">
        <v>39</v>
      </c>
      <c r="B64" s="42">
        <f>COUNTIF($E$6:$E$36,"&gt;=75")</f>
        <v>0</v>
      </c>
    </row>
    <row r="65" spans="1:2" ht="15.75">
      <c r="A65" s="41" t="s">
        <v>40</v>
      </c>
      <c r="B65" s="42">
        <f>COUNTIF($E$6:$E$36,"&gt;=100")</f>
        <v>0</v>
      </c>
    </row>
    <row r="66" spans="1:2" ht="15.75">
      <c r="A66" s="41" t="s">
        <v>41</v>
      </c>
      <c r="B66" s="42">
        <f>COUNTIF($E$6:$E$36,"&gt;=125")</f>
        <v>0</v>
      </c>
    </row>
    <row r="67" spans="1:2" ht="15.75">
      <c r="A67" s="41" t="s">
        <v>42</v>
      </c>
      <c r="B67" s="42">
        <f>COUNTIF($E$6:$E$36,"&gt;=150")</f>
        <v>0</v>
      </c>
    </row>
    <row r="69" ht="12">
      <c r="A69" t="s">
        <v>43</v>
      </c>
    </row>
    <row r="70" ht="12">
      <c r="A70" t="s">
        <v>44</v>
      </c>
    </row>
    <row r="71" ht="12">
      <c r="A71" t="s">
        <v>45</v>
      </c>
    </row>
    <row r="72" ht="12">
      <c r="A72" t="s">
        <v>46</v>
      </c>
    </row>
    <row r="73" ht="12">
      <c r="A73" t="s">
        <v>47</v>
      </c>
    </row>
    <row r="75" ht="12">
      <c r="A75" t="s">
        <v>48</v>
      </c>
    </row>
    <row r="77" ht="12">
      <c r="A77" s="43"/>
    </row>
    <row r="78" ht="12">
      <c r="B78" s="40"/>
    </row>
  </sheetData>
  <sheetProtection/>
  <mergeCells count="3">
    <mergeCell ref="A1:L1"/>
    <mergeCell ref="A3:L3"/>
    <mergeCell ref="F4:L4"/>
  </mergeCells>
  <conditionalFormatting sqref="C6:D36">
    <cfRule type="cellIs" priority="1" dxfId="8" operator="equal" stopIfTrue="1">
      <formula>C$40</formula>
    </cfRule>
    <cfRule type="cellIs" priority="2" dxfId="9" operator="equal" stopIfTrue="1">
      <formula>C$38</formula>
    </cfRule>
  </conditionalFormatting>
  <conditionalFormatting sqref="E6:E36">
    <cfRule type="cellIs" priority="3" dxfId="9" operator="equal" stopIfTrue="1">
      <formula>E$38</formula>
    </cfRule>
    <cfRule type="cellIs" priority="4" dxfId="10" operator="greaterThan" stopIfTrue="1">
      <formula>0</formula>
    </cfRule>
  </conditionalFormatting>
  <conditionalFormatting sqref="B6:B36">
    <cfRule type="cellIs" priority="5" dxfId="8" operator="equal" stopIfTrue="1">
      <formula>$B$40</formula>
    </cfRule>
    <cfRule type="cellIs" priority="6" dxfId="9" operator="equal" stopIfTrue="1">
      <formula>$B$38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2009-03-01T08:59:13Z</dcterms:modified>
  <cp:category/>
  <cp:version/>
  <cp:contentType/>
  <cp:contentStatus/>
</cp:coreProperties>
</file>